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<sst xmlns="http://schemas.openxmlformats.org/spreadsheetml/2006/main" count="55" uniqueCount="48">
  <si>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Příjmy rozpočtu</t>
  </si>
  <si>
    <t>paragraf</t>
  </si>
  <si>
    <t>položka</t>
  </si>
  <si>
    <t>Název položky</t>
  </si>
  <si>
    <t xml:space="preserve"> </t>
  </si>
  <si>
    <t xml:space="preserve">Neinvestiční přijaté dotace od obcí </t>
  </si>
  <si>
    <t>Neinvestiční přijaté dotace od obcí celkem</t>
  </si>
  <si>
    <t>Příjmy z poskytování služeb</t>
  </si>
  <si>
    <t>Příspěvek z EU</t>
  </si>
  <si>
    <t>Přijaté půjčky</t>
  </si>
  <si>
    <t>Příjmy z úroků</t>
  </si>
  <si>
    <t>Celkem příjmy</t>
  </si>
  <si>
    <t>Výdaje rozpočtu</t>
  </si>
  <si>
    <t>Platy zaměstnanců v prac. poměru</t>
  </si>
  <si>
    <t>Povinné poj. na sociální zabezpečení</t>
  </si>
  <si>
    <t>Povinné poj. na veřejné zdravotní pojištění</t>
  </si>
  <si>
    <t xml:space="preserve">Ostatní osobní výdaje </t>
  </si>
  <si>
    <t>Rezerva</t>
  </si>
  <si>
    <t>Drobný hmotný dlouhodobý majetek</t>
  </si>
  <si>
    <t>Služby pošt</t>
  </si>
  <si>
    <t>Služby telekomunikací</t>
  </si>
  <si>
    <t>Elektrická energie</t>
  </si>
  <si>
    <t>Plyn topení</t>
  </si>
  <si>
    <t>Studená voda</t>
  </si>
  <si>
    <t>Nájemné</t>
  </si>
  <si>
    <t>Nákup materiálu /papíry,kanc.potřeby/</t>
  </si>
  <si>
    <t>Cestovné tuzemské i zahraniční</t>
  </si>
  <si>
    <t>Nákup ost. služeb - propagace</t>
  </si>
  <si>
    <t>Nákup ost. služeb - pohoštění</t>
  </si>
  <si>
    <t>Konzultační,poradenské a právní služby</t>
  </si>
  <si>
    <t>Služby peněžních ústavů</t>
  </si>
  <si>
    <t>Sub-projekty INNOREFu - obce</t>
  </si>
  <si>
    <t>Sub-projekty INNOREFu - univerzita</t>
  </si>
  <si>
    <t>Sub-projekty INNOREFu - o.p.s</t>
  </si>
  <si>
    <t>Sub-projekty INNOREFu ostatní</t>
  </si>
  <si>
    <t>Celkem výdaje</t>
  </si>
  <si>
    <t>schválený rozpočet</t>
  </si>
  <si>
    <t>1.Rozpočtové opatření  Mikroregionu Hranicko za rok 2006</t>
  </si>
  <si>
    <t>rozdíl</t>
  </si>
  <si>
    <t>Neinvest. přijaté dotace od obcí na sub-projekty</t>
  </si>
  <si>
    <t>Budovy,haly a stavby</t>
  </si>
  <si>
    <t>Ostatní povinné pojistné hrazené zaměstnav.</t>
  </si>
  <si>
    <t>Realizované kurzové ztráty</t>
  </si>
  <si>
    <t>Služby škoení a vzdělávání</t>
  </si>
  <si>
    <t>Programové vybavení</t>
  </si>
  <si>
    <t>Platby daní a poplatků</t>
  </si>
  <si>
    <t>aktualizace ze dne 5.6.2006</t>
  </si>
  <si>
    <t>Zpracovala: Valová Žaneta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</si>
</sst>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 CE"/>
      <family val="0"/>
    </font>
    <font>
      <sz val="16"/>
      <name val="Arial CE"/>
      <family val="2"/>
    </font>
    <font>
      <i/>
      <sz val="10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5" xfId="0" applyFont="1" applyBorder="1" applyAlignment="1">
      <alignment wrapText="1"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0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0" borderId="4" xfId="0" applyFont="1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27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0" fillId="0" borderId="0" xfId="17" applyFont="1" applyAlignment="1">
      <alignment/>
    </xf>
    <xf numFmtId="0" fontId="6" fillId="0" borderId="28" xfId="0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 shrinkToFit="1"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L39" sqref="L38:L39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10.421875" style="0" customWidth="1"/>
    <col min="4" max="4" width="11.140625" style="0" customWidth="1"/>
    <col min="5" max="5" width="14.7109375" style="0" customWidth="1"/>
    <col min="6" max="6" width="3.8515625" style="0" customWidth="1"/>
    <col min="7" max="7" width="10.140625" style="0" bestFit="1" customWidth="1"/>
    <col min="8" max="8" width="10.7109375" style="0" customWidth="1"/>
    <col min="9" max="9" width="11.140625" style="2" customWidth="1"/>
  </cols>
  <sheetData>
    <row r="1" spans="1:7" ht="18.75" thickBot="1">
      <c r="A1" s="1" t="s">
        <v>37</v>
      </c>
      <c r="F1" s="2"/>
      <c r="G1" s="2"/>
    </row>
    <row r="2" spans="1:9" ht="45" customHeight="1" thickBot="1">
      <c r="A2" s="6" t="s">
        <v>0</v>
      </c>
      <c r="B2" s="7"/>
      <c r="C2" s="7"/>
      <c r="D2" s="7"/>
      <c r="E2" s="7"/>
      <c r="F2" s="7"/>
      <c r="G2" s="59" t="s">
        <v>36</v>
      </c>
      <c r="H2" s="62" t="s">
        <v>38</v>
      </c>
      <c r="I2" s="63" t="s">
        <v>46</v>
      </c>
    </row>
    <row r="3" spans="1:9" ht="12.75">
      <c r="A3" s="10" t="s">
        <v>1</v>
      </c>
      <c r="B3" s="33" t="s">
        <v>2</v>
      </c>
      <c r="C3" s="54" t="s">
        <v>3</v>
      </c>
      <c r="D3" s="53"/>
      <c r="E3" s="53"/>
      <c r="F3" s="53"/>
      <c r="G3" s="34" t="s">
        <v>4</v>
      </c>
      <c r="H3" s="12"/>
      <c r="I3" s="35"/>
    </row>
    <row r="4" spans="1:9" ht="12.75">
      <c r="A4" s="8" t="s">
        <v>4</v>
      </c>
      <c r="B4" s="5">
        <v>4121</v>
      </c>
      <c r="C4" s="44" t="s">
        <v>5</v>
      </c>
      <c r="D4" s="45"/>
      <c r="E4" s="45"/>
      <c r="F4" s="55"/>
      <c r="G4" s="23">
        <v>307493</v>
      </c>
      <c r="H4" s="30">
        <f>I4-G4</f>
        <v>166000</v>
      </c>
      <c r="I4" s="30">
        <f>307493+166000</f>
        <v>473493</v>
      </c>
    </row>
    <row r="5" spans="1:9" ht="12.75">
      <c r="A5" s="10"/>
      <c r="B5" s="5">
        <v>4121</v>
      </c>
      <c r="C5" s="11" t="s">
        <v>39</v>
      </c>
      <c r="D5" s="3"/>
      <c r="E5" s="3"/>
      <c r="F5" s="3"/>
      <c r="G5" s="23">
        <v>311000</v>
      </c>
      <c r="H5" s="30">
        <f aca="true" t="shared" si="0" ref="H5:H10">I5-G5</f>
        <v>340000</v>
      </c>
      <c r="I5" s="9">
        <v>651000</v>
      </c>
    </row>
    <row r="6" spans="1:9" ht="12.75">
      <c r="A6" s="8"/>
      <c r="B6" s="5"/>
      <c r="C6" s="56" t="s">
        <v>6</v>
      </c>
      <c r="D6" s="57"/>
      <c r="E6" s="57"/>
      <c r="F6" s="58"/>
      <c r="G6" s="24">
        <f>SUM(G4:G5)</f>
        <v>618493</v>
      </c>
      <c r="H6" s="30">
        <f t="shared" si="0"/>
        <v>506000</v>
      </c>
      <c r="I6" s="9">
        <f>SUM(I4:I5)</f>
        <v>1124493</v>
      </c>
    </row>
    <row r="7" spans="1:9" ht="12.75">
      <c r="A7" s="8"/>
      <c r="B7" s="5">
        <v>2111</v>
      </c>
      <c r="C7" s="44" t="s">
        <v>7</v>
      </c>
      <c r="D7" s="45"/>
      <c r="E7" s="45"/>
      <c r="F7" s="55"/>
      <c r="G7" s="23">
        <v>660000</v>
      </c>
      <c r="H7" s="30">
        <f t="shared" si="0"/>
        <v>0</v>
      </c>
      <c r="I7" s="9">
        <v>660000</v>
      </c>
    </row>
    <row r="8" spans="1:9" ht="12.75">
      <c r="A8" s="8"/>
      <c r="B8" s="5">
        <v>4118</v>
      </c>
      <c r="C8" s="44" t="s">
        <v>8</v>
      </c>
      <c r="D8" s="45"/>
      <c r="E8" s="45"/>
      <c r="F8" s="45"/>
      <c r="G8" s="23">
        <f>G40*0.75+2000000</f>
        <v>2652500</v>
      </c>
      <c r="H8" s="30">
        <f t="shared" si="0"/>
        <v>0</v>
      </c>
      <c r="I8" s="9">
        <v>2652500</v>
      </c>
    </row>
    <row r="9" spans="1:9" ht="12.75">
      <c r="A9" s="8"/>
      <c r="B9" s="5">
        <v>8113</v>
      </c>
      <c r="C9" s="44" t="s">
        <v>9</v>
      </c>
      <c r="D9" s="45"/>
      <c r="E9" s="45"/>
      <c r="F9" s="45"/>
      <c r="G9" s="23">
        <f>G44-G4-G5-G7-G8-G10</f>
        <v>2666207</v>
      </c>
      <c r="H9" s="30">
        <f t="shared" si="0"/>
        <v>-84000</v>
      </c>
      <c r="I9" s="9">
        <f>2666207-340000+256000</f>
        <v>2582207</v>
      </c>
    </row>
    <row r="10" spans="1:9" ht="13.5" thickBot="1">
      <c r="A10" s="36">
        <v>6310</v>
      </c>
      <c r="B10" s="4">
        <v>2141</v>
      </c>
      <c r="C10" s="46" t="s">
        <v>10</v>
      </c>
      <c r="D10" s="47"/>
      <c r="E10" s="47"/>
      <c r="F10" s="47"/>
      <c r="G10" s="37">
        <v>2000</v>
      </c>
      <c r="H10" s="30">
        <f t="shared" si="0"/>
        <v>0</v>
      </c>
      <c r="I10" s="38">
        <v>2000</v>
      </c>
    </row>
    <row r="11" spans="1:9" ht="18.75" thickBot="1">
      <c r="A11" s="41" t="s">
        <v>11</v>
      </c>
      <c r="B11" s="42"/>
      <c r="C11" s="42"/>
      <c r="D11" s="42"/>
      <c r="E11" s="42"/>
      <c r="F11" s="43"/>
      <c r="G11" s="25">
        <f>SUM(G6:G10)</f>
        <v>6599200</v>
      </c>
      <c r="H11" s="25">
        <f>SUM(H6:H10)</f>
        <v>422000</v>
      </c>
      <c r="I11" s="40">
        <f>SUM(I6:I10)</f>
        <v>7021200</v>
      </c>
    </row>
    <row r="12" spans="1:9" ht="18">
      <c r="A12" s="17"/>
      <c r="B12" s="18"/>
      <c r="C12" s="18"/>
      <c r="D12" s="18"/>
      <c r="E12" s="18"/>
      <c r="F12" s="18"/>
      <c r="G12" s="60"/>
      <c r="H12" s="60"/>
      <c r="I12" s="60"/>
    </row>
    <row r="13" spans="6:9" ht="8.25" customHeight="1" thickBot="1">
      <c r="F13" s="2"/>
      <c r="G13" s="31"/>
      <c r="H13" s="32"/>
      <c r="I13" s="31"/>
    </row>
    <row r="14" spans="1:9" ht="42.75" customHeight="1" thickBot="1">
      <c r="A14" s="52" t="s">
        <v>12</v>
      </c>
      <c r="B14" s="42"/>
      <c r="C14" s="42"/>
      <c r="D14" s="42"/>
      <c r="E14" s="42"/>
      <c r="F14" s="43"/>
      <c r="G14" s="22" t="s">
        <v>36</v>
      </c>
      <c r="H14" s="62" t="s">
        <v>38</v>
      </c>
      <c r="I14" s="63" t="s">
        <v>46</v>
      </c>
    </row>
    <row r="15" spans="1:9" ht="12.75">
      <c r="A15" s="10" t="s">
        <v>1</v>
      </c>
      <c r="B15" s="12" t="s">
        <v>2</v>
      </c>
      <c r="C15" s="53" t="s">
        <v>3</v>
      </c>
      <c r="D15" s="53"/>
      <c r="E15" s="53"/>
      <c r="F15" s="53"/>
      <c r="G15" s="26"/>
      <c r="H15" s="12"/>
      <c r="I15" s="35"/>
    </row>
    <row r="16" spans="1:9" ht="12.75">
      <c r="A16" s="8">
        <v>3636</v>
      </c>
      <c r="B16" s="11">
        <v>5011</v>
      </c>
      <c r="C16" s="45" t="s">
        <v>13</v>
      </c>
      <c r="D16" s="45"/>
      <c r="E16" s="45"/>
      <c r="F16" s="45"/>
      <c r="G16" s="26">
        <v>910000</v>
      </c>
      <c r="H16" s="30">
        <f>I16-G16</f>
        <v>0</v>
      </c>
      <c r="I16" s="9">
        <f>G16</f>
        <v>910000</v>
      </c>
    </row>
    <row r="17" spans="1:9" ht="12.75">
      <c r="A17" s="8"/>
      <c r="B17" s="11">
        <v>5031</v>
      </c>
      <c r="C17" s="45" t="s">
        <v>14</v>
      </c>
      <c r="D17" s="45"/>
      <c r="E17" s="45"/>
      <c r="F17" s="45"/>
      <c r="G17" s="27">
        <f>G16*0.26</f>
        <v>236600</v>
      </c>
      <c r="H17" s="30">
        <f aca="true" t="shared" si="1" ref="H17:H43">I17-G17</f>
        <v>0</v>
      </c>
      <c r="I17" s="9">
        <f aca="true" t="shared" si="2" ref="I17:I43">G17</f>
        <v>236600</v>
      </c>
    </row>
    <row r="18" spans="1:9" ht="12.75">
      <c r="A18" s="8"/>
      <c r="B18" s="13">
        <v>5032</v>
      </c>
      <c r="C18" s="48" t="s">
        <v>15</v>
      </c>
      <c r="D18" s="49"/>
      <c r="E18" s="49"/>
      <c r="F18" s="49"/>
      <c r="G18" s="28">
        <f>G16*0.06</f>
        <v>54600</v>
      </c>
      <c r="H18" s="30">
        <f t="shared" si="1"/>
        <v>0</v>
      </c>
      <c r="I18" s="9">
        <f t="shared" si="2"/>
        <v>54600</v>
      </c>
    </row>
    <row r="19" spans="1:9" ht="12.75">
      <c r="A19" s="8"/>
      <c r="B19" s="13">
        <v>5038</v>
      </c>
      <c r="C19" s="48" t="s">
        <v>41</v>
      </c>
      <c r="D19" s="45"/>
      <c r="E19" s="45"/>
      <c r="F19" s="51"/>
      <c r="G19" s="28">
        <v>0</v>
      </c>
      <c r="H19" s="30">
        <f t="shared" si="1"/>
        <v>10000</v>
      </c>
      <c r="I19" s="9">
        <f>10000</f>
        <v>10000</v>
      </c>
    </row>
    <row r="20" spans="1:9" ht="12.75">
      <c r="A20" s="8"/>
      <c r="B20" s="13">
        <v>5021</v>
      </c>
      <c r="C20" s="48" t="s">
        <v>16</v>
      </c>
      <c r="D20" s="49"/>
      <c r="E20" s="49"/>
      <c r="F20" s="49"/>
      <c r="G20" s="28">
        <v>100000</v>
      </c>
      <c r="H20" s="30">
        <f t="shared" si="1"/>
        <v>0</v>
      </c>
      <c r="I20" s="9">
        <f t="shared" si="2"/>
        <v>100000</v>
      </c>
    </row>
    <row r="21" spans="1:9" ht="12.75">
      <c r="A21" s="8"/>
      <c r="B21" s="13">
        <v>5901</v>
      </c>
      <c r="C21" s="49" t="s">
        <v>17</v>
      </c>
      <c r="D21" s="49"/>
      <c r="E21" s="49"/>
      <c r="F21" s="49"/>
      <c r="G21" s="28">
        <v>100000</v>
      </c>
      <c r="H21" s="30">
        <f t="shared" si="1"/>
        <v>0</v>
      </c>
      <c r="I21" s="9">
        <f t="shared" si="2"/>
        <v>100000</v>
      </c>
    </row>
    <row r="22" spans="1:9" ht="12.75">
      <c r="A22" s="8"/>
      <c r="B22" s="13">
        <v>5137</v>
      </c>
      <c r="C22" s="48" t="s">
        <v>18</v>
      </c>
      <c r="D22" s="49"/>
      <c r="E22" s="49"/>
      <c r="F22" s="49"/>
      <c r="G22" s="28">
        <v>40000</v>
      </c>
      <c r="H22" s="30">
        <f t="shared" si="1"/>
        <v>66000</v>
      </c>
      <c r="I22" s="9">
        <f>40000+66000</f>
        <v>106000</v>
      </c>
    </row>
    <row r="23" spans="1:9" ht="12.75">
      <c r="A23" s="8"/>
      <c r="B23" s="13">
        <v>5142</v>
      </c>
      <c r="C23" s="48" t="s">
        <v>42</v>
      </c>
      <c r="D23" s="49"/>
      <c r="E23" s="49"/>
      <c r="F23" s="50"/>
      <c r="G23" s="28">
        <v>0</v>
      </c>
      <c r="H23" s="30">
        <f t="shared" si="1"/>
        <v>20000</v>
      </c>
      <c r="I23" s="9">
        <f>20000</f>
        <v>20000</v>
      </c>
    </row>
    <row r="24" spans="1:9" ht="12.75">
      <c r="A24" s="8"/>
      <c r="B24" s="13">
        <v>6121</v>
      </c>
      <c r="C24" s="49" t="s">
        <v>40</v>
      </c>
      <c r="D24" s="49"/>
      <c r="E24" s="49"/>
      <c r="F24" s="49"/>
      <c r="G24" s="28">
        <v>0</v>
      </c>
      <c r="H24" s="30">
        <f t="shared" si="1"/>
        <v>244000</v>
      </c>
      <c r="I24" s="9">
        <f>244000</f>
        <v>244000</v>
      </c>
    </row>
    <row r="25" spans="1:9" ht="12.75">
      <c r="A25" s="8"/>
      <c r="B25" s="13">
        <v>5161</v>
      </c>
      <c r="C25" s="49" t="s">
        <v>19</v>
      </c>
      <c r="D25" s="49"/>
      <c r="E25" s="49"/>
      <c r="F25" s="49"/>
      <c r="G25" s="28">
        <v>15000</v>
      </c>
      <c r="H25" s="30">
        <f t="shared" si="1"/>
        <v>0</v>
      </c>
      <c r="I25" s="9">
        <f t="shared" si="2"/>
        <v>15000</v>
      </c>
    </row>
    <row r="26" spans="1:9" ht="12.75">
      <c r="A26" s="8"/>
      <c r="B26" s="13">
        <v>5162</v>
      </c>
      <c r="C26" s="49" t="s">
        <v>20</v>
      </c>
      <c r="D26" s="49"/>
      <c r="E26" s="49"/>
      <c r="F26" s="49"/>
      <c r="G26" s="28">
        <v>80000</v>
      </c>
      <c r="H26" s="30">
        <f t="shared" si="1"/>
        <v>0</v>
      </c>
      <c r="I26" s="9">
        <f t="shared" si="2"/>
        <v>80000</v>
      </c>
    </row>
    <row r="27" spans="1:9" ht="12.75">
      <c r="A27" s="8"/>
      <c r="B27" s="14">
        <v>5154</v>
      </c>
      <c r="C27" s="48" t="s">
        <v>21</v>
      </c>
      <c r="D27" s="49"/>
      <c r="E27" s="49"/>
      <c r="F27" s="49"/>
      <c r="G27" s="28">
        <v>5000</v>
      </c>
      <c r="H27" s="30">
        <f t="shared" si="1"/>
        <v>0</v>
      </c>
      <c r="I27" s="9">
        <f t="shared" si="2"/>
        <v>5000</v>
      </c>
    </row>
    <row r="28" spans="1:9" ht="12.75">
      <c r="A28" s="8"/>
      <c r="B28" s="15">
        <v>5153</v>
      </c>
      <c r="C28" s="44" t="s">
        <v>22</v>
      </c>
      <c r="D28" s="45"/>
      <c r="E28" s="45"/>
      <c r="F28" s="45"/>
      <c r="G28" s="27">
        <v>4000</v>
      </c>
      <c r="H28" s="30">
        <f t="shared" si="1"/>
        <v>0</v>
      </c>
      <c r="I28" s="9">
        <f t="shared" si="2"/>
        <v>4000</v>
      </c>
    </row>
    <row r="29" spans="1:9" ht="12.75">
      <c r="A29" s="8"/>
      <c r="B29" s="15">
        <v>5151</v>
      </c>
      <c r="C29" s="44" t="s">
        <v>23</v>
      </c>
      <c r="D29" s="45"/>
      <c r="E29" s="45"/>
      <c r="F29" s="45"/>
      <c r="G29" s="27">
        <v>1000</v>
      </c>
      <c r="H29" s="30">
        <f t="shared" si="1"/>
        <v>0</v>
      </c>
      <c r="I29" s="9">
        <f t="shared" si="2"/>
        <v>1000</v>
      </c>
    </row>
    <row r="30" spans="1:9" ht="12.75">
      <c r="A30" s="8"/>
      <c r="B30" s="15">
        <v>5164</v>
      </c>
      <c r="C30" s="44" t="s">
        <v>24</v>
      </c>
      <c r="D30" s="45"/>
      <c r="E30" s="45"/>
      <c r="F30" s="45"/>
      <c r="G30" s="27">
        <v>23000</v>
      </c>
      <c r="H30" s="30">
        <f t="shared" si="1"/>
        <v>0</v>
      </c>
      <c r="I30" s="9">
        <f t="shared" si="2"/>
        <v>23000</v>
      </c>
    </row>
    <row r="31" spans="1:9" ht="12.75">
      <c r="A31" s="8"/>
      <c r="B31" s="11">
        <v>5139</v>
      </c>
      <c r="C31" s="44" t="s">
        <v>25</v>
      </c>
      <c r="D31" s="45"/>
      <c r="E31" s="45"/>
      <c r="F31" s="45"/>
      <c r="G31" s="27">
        <v>80000</v>
      </c>
      <c r="H31" s="30">
        <f t="shared" si="1"/>
        <v>0</v>
      </c>
      <c r="I31" s="9">
        <f t="shared" si="2"/>
        <v>80000</v>
      </c>
    </row>
    <row r="32" spans="1:9" ht="12.75">
      <c r="A32" s="8"/>
      <c r="B32" s="11">
        <v>5173</v>
      </c>
      <c r="C32" s="45" t="s">
        <v>26</v>
      </c>
      <c r="D32" s="45"/>
      <c r="E32" s="45"/>
      <c r="F32" s="45"/>
      <c r="G32" s="27">
        <v>350000</v>
      </c>
      <c r="H32" s="30">
        <f t="shared" si="1"/>
        <v>0</v>
      </c>
      <c r="I32" s="9">
        <f t="shared" si="2"/>
        <v>350000</v>
      </c>
    </row>
    <row r="33" spans="1:9" ht="12.75">
      <c r="A33" s="8"/>
      <c r="B33" s="11">
        <v>5169</v>
      </c>
      <c r="C33" s="45" t="s">
        <v>27</v>
      </c>
      <c r="D33" s="45"/>
      <c r="E33" s="45"/>
      <c r="F33" s="45"/>
      <c r="G33" s="27">
        <v>90000</v>
      </c>
      <c r="H33" s="30">
        <f t="shared" si="1"/>
        <v>60000</v>
      </c>
      <c r="I33" s="9">
        <f>150000</f>
        <v>150000</v>
      </c>
    </row>
    <row r="34" spans="1:9" ht="12.75">
      <c r="A34" s="8"/>
      <c r="B34" s="11">
        <v>5175</v>
      </c>
      <c r="C34" s="45" t="s">
        <v>28</v>
      </c>
      <c r="D34" s="45"/>
      <c r="E34" s="45"/>
      <c r="F34" s="45"/>
      <c r="G34" s="27">
        <v>70000</v>
      </c>
      <c r="H34" s="30">
        <f t="shared" si="1"/>
        <v>0</v>
      </c>
      <c r="I34" s="9">
        <f t="shared" si="2"/>
        <v>70000</v>
      </c>
    </row>
    <row r="35" spans="1:9" ht="12.75">
      <c r="A35" s="8"/>
      <c r="B35" s="11">
        <v>5172</v>
      </c>
      <c r="C35" s="45" t="s">
        <v>44</v>
      </c>
      <c r="D35" s="45"/>
      <c r="E35" s="45"/>
      <c r="F35" s="45"/>
      <c r="G35" s="27">
        <v>0</v>
      </c>
      <c r="H35" s="30">
        <f t="shared" si="1"/>
        <v>1000</v>
      </c>
      <c r="I35" s="9">
        <f>1000</f>
        <v>1000</v>
      </c>
    </row>
    <row r="36" spans="1:9" ht="12.75">
      <c r="A36" s="8"/>
      <c r="B36" s="11">
        <v>5166</v>
      </c>
      <c r="C36" s="44" t="s">
        <v>29</v>
      </c>
      <c r="D36" s="45"/>
      <c r="E36" s="45"/>
      <c r="F36" s="45"/>
      <c r="G36" s="27">
        <v>900000</v>
      </c>
      <c r="H36" s="30">
        <f t="shared" si="1"/>
        <v>-500000</v>
      </c>
      <c r="I36" s="9">
        <f>400000</f>
        <v>400000</v>
      </c>
    </row>
    <row r="37" spans="1:9" ht="12.75">
      <c r="A37" s="8"/>
      <c r="B37" s="11">
        <v>5167</v>
      </c>
      <c r="C37" s="45" t="s">
        <v>43</v>
      </c>
      <c r="D37" s="45"/>
      <c r="E37" s="45"/>
      <c r="F37" s="45"/>
      <c r="G37" s="27">
        <v>0</v>
      </c>
      <c r="H37" s="30">
        <f t="shared" si="1"/>
        <v>500000</v>
      </c>
      <c r="I37" s="9">
        <f>500000</f>
        <v>500000</v>
      </c>
    </row>
    <row r="38" spans="1:9" ht="12.75">
      <c r="A38" s="8"/>
      <c r="B38" s="11">
        <v>5163</v>
      </c>
      <c r="C38" s="45" t="s">
        <v>30</v>
      </c>
      <c r="D38" s="45"/>
      <c r="E38" s="45"/>
      <c r="F38" s="45"/>
      <c r="G38" s="27">
        <v>40000</v>
      </c>
      <c r="H38" s="30">
        <f t="shared" si="1"/>
        <v>20000</v>
      </c>
      <c r="I38" s="9">
        <v>60000</v>
      </c>
    </row>
    <row r="39" spans="1:9" ht="12.75">
      <c r="A39" s="8"/>
      <c r="B39" s="11">
        <v>5362</v>
      </c>
      <c r="C39" s="44" t="s">
        <v>45</v>
      </c>
      <c r="D39" s="45"/>
      <c r="E39" s="45"/>
      <c r="F39" s="45"/>
      <c r="G39" s="39">
        <v>0</v>
      </c>
      <c r="H39" s="30">
        <f t="shared" si="1"/>
        <v>1000</v>
      </c>
      <c r="I39" s="9">
        <f>1000</f>
        <v>1000</v>
      </c>
    </row>
    <row r="40" spans="1:9" ht="12.75">
      <c r="A40" s="8"/>
      <c r="B40" s="11">
        <v>5321</v>
      </c>
      <c r="C40" s="44" t="s">
        <v>31</v>
      </c>
      <c r="D40" s="45"/>
      <c r="E40" s="45"/>
      <c r="F40" s="45"/>
      <c r="G40" s="27">
        <v>870000</v>
      </c>
      <c r="H40" s="30">
        <f t="shared" si="1"/>
        <v>0</v>
      </c>
      <c r="I40" s="9">
        <f t="shared" si="2"/>
        <v>870000</v>
      </c>
    </row>
    <row r="41" spans="1:9" ht="12.75">
      <c r="A41" s="36"/>
      <c r="B41" s="16">
        <v>5332</v>
      </c>
      <c r="C41" s="44" t="s">
        <v>32</v>
      </c>
      <c r="D41" s="45"/>
      <c r="E41" s="45"/>
      <c r="F41" s="45"/>
      <c r="G41" s="27">
        <v>415000</v>
      </c>
      <c r="H41" s="30">
        <f t="shared" si="1"/>
        <v>0</v>
      </c>
      <c r="I41" s="9">
        <f t="shared" si="2"/>
        <v>415000</v>
      </c>
    </row>
    <row r="42" spans="1:9" ht="12.75">
      <c r="A42" s="36"/>
      <c r="B42" s="16">
        <v>5221</v>
      </c>
      <c r="C42" s="44" t="s">
        <v>33</v>
      </c>
      <c r="D42" s="45"/>
      <c r="E42" s="45"/>
      <c r="F42" s="45"/>
      <c r="G42" s="27">
        <v>490000</v>
      </c>
      <c r="H42" s="30">
        <f t="shared" si="1"/>
        <v>0</v>
      </c>
      <c r="I42" s="9">
        <f t="shared" si="2"/>
        <v>490000</v>
      </c>
    </row>
    <row r="43" spans="1:9" ht="13.5" thickBot="1">
      <c r="A43" s="36"/>
      <c r="B43" s="16">
        <v>5229</v>
      </c>
      <c r="C43" s="46" t="s">
        <v>34</v>
      </c>
      <c r="D43" s="47"/>
      <c r="E43" s="47"/>
      <c r="F43" s="47"/>
      <c r="G43" s="29">
        <v>1725000</v>
      </c>
      <c r="H43" s="30">
        <f t="shared" si="1"/>
        <v>0</v>
      </c>
      <c r="I43" s="9">
        <f t="shared" si="2"/>
        <v>1725000</v>
      </c>
    </row>
    <row r="44" spans="1:9" ht="18.75" thickBot="1">
      <c r="A44" s="41" t="s">
        <v>35</v>
      </c>
      <c r="B44" s="42"/>
      <c r="C44" s="42"/>
      <c r="D44" s="42"/>
      <c r="E44" s="42"/>
      <c r="F44" s="43"/>
      <c r="G44" s="64">
        <f>SUM(G15:G43)</f>
        <v>6599200</v>
      </c>
      <c r="H44" s="65">
        <f>SUM(H15:H43)</f>
        <v>422000</v>
      </c>
      <c r="I44" s="66">
        <f>SUM(I15:I43)</f>
        <v>7021200</v>
      </c>
    </row>
    <row r="45" spans="1:7" ht="11.25" customHeight="1">
      <c r="A45" s="17"/>
      <c r="B45" s="18"/>
      <c r="C45" s="18"/>
      <c r="D45" s="18"/>
      <c r="E45" s="18"/>
      <c r="F45" s="18"/>
      <c r="G45" s="19"/>
    </row>
    <row r="46" spans="1:8" ht="12.75" customHeight="1">
      <c r="A46" s="20"/>
      <c r="B46" s="18"/>
      <c r="C46" s="18"/>
      <c r="D46" s="18"/>
      <c r="E46" s="18"/>
      <c r="F46" s="18"/>
      <c r="G46" s="19"/>
      <c r="H46" s="2"/>
    </row>
    <row r="47" spans="1:9" ht="12.75">
      <c r="A47" s="61" t="s">
        <v>47</v>
      </c>
      <c r="B47" s="20"/>
      <c r="C47" s="20"/>
      <c r="D47" s="20"/>
      <c r="E47" s="20"/>
      <c r="F47" s="20"/>
      <c r="G47" s="21"/>
      <c r="H47" s="20"/>
      <c r="I47" s="21"/>
    </row>
  </sheetData>
  <mergeCells count="39">
    <mergeCell ref="C3:F3"/>
    <mergeCell ref="C4:F4"/>
    <mergeCell ref="C6:F6"/>
    <mergeCell ref="C7:F7"/>
    <mergeCell ref="C8:F8"/>
    <mergeCell ref="C9:F9"/>
    <mergeCell ref="C10:F10"/>
    <mergeCell ref="A11:F11"/>
    <mergeCell ref="A14:F14"/>
    <mergeCell ref="C15:F15"/>
    <mergeCell ref="C16:F16"/>
    <mergeCell ref="C17:F17"/>
    <mergeCell ref="C18:F18"/>
    <mergeCell ref="C20:F20"/>
    <mergeCell ref="C21:F21"/>
    <mergeCell ref="C19:F19"/>
    <mergeCell ref="C22:F22"/>
    <mergeCell ref="C24:F24"/>
    <mergeCell ref="C25:F25"/>
    <mergeCell ref="C26:F26"/>
    <mergeCell ref="C23:F23"/>
    <mergeCell ref="C27:F27"/>
    <mergeCell ref="C28:F28"/>
    <mergeCell ref="C29:F29"/>
    <mergeCell ref="C30:F30"/>
    <mergeCell ref="C33:F33"/>
    <mergeCell ref="C34:F34"/>
    <mergeCell ref="C35:F35"/>
    <mergeCell ref="C31:F31"/>
    <mergeCell ref="C32:F32"/>
    <mergeCell ref="C36:F36"/>
    <mergeCell ref="C37:F37"/>
    <mergeCell ref="C38:F38"/>
    <mergeCell ref="C39:F39"/>
    <mergeCell ref="A44:F44"/>
    <mergeCell ref="C40:F40"/>
    <mergeCell ref="C41:F41"/>
    <mergeCell ref="C42:F42"/>
    <mergeCell ref="C43:F43"/>
  </mergeCells>
  <printOptions/>
  <pageMargins left="0.75" right="0.75" top="1" bottom="1" header="0.4921259845" footer="0.4921259845"/>
  <pageSetup orientation="portrait" paperSize="9" r:id="rId1"/>
  <ignoredErrors>
    <ignoredError sqref="I19 I33 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2006-06-07T11:27:38Z</cp:lastPrinted>
  <dcterms:created xsi:type="dcterms:W3CDTF">2005-11-21T13:49:33Z</dcterms:created>
  <dcterms:modified xsi:type="dcterms:W3CDTF">2006-06-07T11:27:41Z</dcterms:modified>
  <cp:category/>
  <cp:version/>
  <cp:contentType/>
  <cp:contentStatus/>
</cp:coreProperties>
</file>